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Titles" vbProcedure="false">Лист1!$8:$8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<sst xmlns="http://schemas.openxmlformats.org/spreadsheetml/2006/main" count="92" uniqueCount="92">
  <si>
    <t xml:space="preserve">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</si>
  <si>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</si>
  <si>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</si>
  <si>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24 июня 2025 года № 584</t>
  </si>
  <si>
    <t xml:space="preserve">Объем поступлений доходов в местный бюджет по кодам</t>
  </si>
  <si>
    <t xml:space="preserve">видов (подвидов) доходов на 2024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</si>
  <si>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</si>
  <si>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</si>
  <si>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</si>
  <si>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Бюджет,  утвержденный решением Совета МО Северский район от 21.12.2023 №421 
(в редакции от 19.12.2024 №522)</t>
  </si>
  <si>
    <t xml:space="preserve">Исполнено за 2024 год </t>
  </si>
  <si>
    <t xml:space="preserve">Процент исполнения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</si>
  <si>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</si>
  <si>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</si>
  <si>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</si>
  <si>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</si>
  <si>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</si>
  <si>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</si>
  <si>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</si>
  <si>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</si>
  <si>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</si>
  <si>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</si>
  <si>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</si>
  <si>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</si>
  <si>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</si>
  <si>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</si>
  <si>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</si>
  <si>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</si>
  <si>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</si>
  <si>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</si>
  <si>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</si>
  <si>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</si>
  <si>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</si>
  <si>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</si>
  <si>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</si>
  <si>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</si>
  <si>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</si>
  <si>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</si>
  <si>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</si>
  <si>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</si>
  <si>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</si>
  <si>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1 11 05035 05 0000 120</t>
  </si>
  <si>
    <t xml:space="preserve"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</si>
  <si>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</si>
  <si>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</si>
  <si>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</si>
  <si>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</si>
  <si>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</si>
  <si>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</si>
  <si>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</si>
  <si>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</si>
  <si>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</si>
  <si>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</si>
  <si>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</si>
  <si>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</si>
  <si>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</si>
  <si>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</si>
  <si>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</si>
  <si>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</si>
  <si>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</si>
  <si>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</si>
  <si>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</si>
  <si>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</si>
  <si>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</si>
  <si>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</si>
  <si>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</si>
  <si>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</si>
  <si>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</si>
  <si>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</si>
  <si>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</si>
  <si>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</si>
  <si>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1 17 01050 05 0000 180 </t>
  </si>
  <si>
    <t xml:space="preserve">Прочие неналоговые доходы - Невыясненные поступления, зачисляемые в бюджеты муниципальных районов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</si>
  <si>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</si>
  <si>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</si>
  <si>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</si>
  <si>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</si>
  <si>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</si>
  <si>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</si>
  <si>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</si>
  <si>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</si>
  <si>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</si>
  <si>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</si>
  <si>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</si>
  <si>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</si>
  <si>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 </t>
  </si>
  <si>
    <t xml:space="preserve">БЕЗВОЗМЕЗДНЫЕ ПОСТУПЛЕНИЯ ОТ ГОСУДАРСТВЕННЫХ (МУНИЦИПАЛЬНЫХ) ОРГАНИЗАЦИЙ 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</si>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</sst>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3" activeCellId="0" sqref="B53"/>
    </sheetView>
  </sheetViews>
  <sheetFormatPr defaultColWidth="9.8046875" defaultRowHeight="13.8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24.03"/>
    <col collapsed="false" customWidth="true" hidden="false" outlineLevel="0" max="3" min="3" style="1" width="11.94"/>
    <col collapsed="false" customWidth="true" hidden="false" outlineLevel="0" max="4" min="4" style="1" width="12.37"/>
    <col collapsed="false" customWidth="true" hidden="false" outlineLevel="0" max="5" min="5" style="1" width="11.81"/>
    <col collapsed="false" customWidth="true" hidden="false" outlineLevel="0" max="6" min="6" style="1" width="8.75"/>
    <col collapsed="false" customWidth="false" hidden="false" outlineLevel="0" max="1022" min="7" style="1" width="9.79"/>
    <col collapsed="false" customWidth="true" hidden="false" outlineLevel="0" max="1023" min="1023" style="1" width="11.52"/>
    <col collapsed="false" customWidth="true" hidden="false" outlineLevel="0" max="1024" min="1024" style="2" width="11.52"/>
  </cols>
  <sheetData>
    <row r="1" s="3" customFormat="true" ht="17.35" hidden="false" customHeight="false" outlineLevel="0" collapsed="false">
      <c r="C1" s="4" t="s">
        <v>0</v>
      </c>
      <c r="D1" s="4"/>
      <c r="E1" s="4"/>
      <c r="F1" s="4"/>
      <c r="AMI1" s="1"/>
      <c r="AMJ1" s="2"/>
    </row>
    <row r="2" s="3" customFormat="true" ht="17.35" hidden="false" customHeight="false" outlineLevel="0" collapsed="false">
      <c r="C2" s="4" t="s">
        <v>1</v>
      </c>
      <c r="D2" s="4"/>
      <c r="E2" s="4"/>
      <c r="F2" s="4"/>
      <c r="AMI2" s="1"/>
      <c r="AMJ2" s="2"/>
    </row>
    <row r="3" s="3" customFormat="true" ht="17.35" hidden="false" customHeight="false" outlineLevel="0" collapsed="false">
      <c r="C3" s="4" t="s">
        <v>2</v>
      </c>
      <c r="D3" s="4"/>
      <c r="E3" s="4"/>
      <c r="F3" s="4"/>
      <c r="AMI3" s="1"/>
      <c r="AMJ3" s="2"/>
    </row>
    <row r="4" s="3" customFormat="true" ht="25.35" hidden="false" customHeight="true" outlineLevel="0" collapsed="false">
      <c r="C4" s="4" t="s">
        <v>3</v>
      </c>
      <c r="D4" s="4"/>
      <c r="E4" s="4"/>
      <c r="F4" s="4"/>
      <c r="AMI4" s="1"/>
      <c r="AMJ4" s="2"/>
    </row>
    <row r="5" s="3" customFormat="true" ht="18.75" hidden="false" customHeight="true" outlineLevel="0" collapsed="false">
      <c r="A5" s="5" t="s">
        <v>4</v>
      </c>
      <c r="B5" s="5"/>
      <c r="C5" s="5"/>
      <c r="D5" s="5"/>
      <c r="E5" s="5"/>
      <c r="F5" s="5"/>
      <c r="AMI5" s="1"/>
      <c r="AMJ5" s="2"/>
    </row>
    <row r="6" s="3" customFormat="true" ht="18.75" hidden="false" customHeight="true" outlineLevel="0" collapsed="false">
      <c r="A6" s="5" t="s">
        <v>5</v>
      </c>
      <c r="B6" s="5"/>
      <c r="C6" s="5"/>
      <c r="D6" s="5"/>
      <c r="E6" s="5"/>
      <c r="F6" s="5"/>
      <c r="AMI6" s="1"/>
      <c r="AMJ6" s="2"/>
    </row>
    <row r="7" customFormat="false" ht="15" hidden="false" customHeight="false" outlineLevel="0" collapsed="false">
      <c r="A7" s="6"/>
      <c r="B7" s="6"/>
      <c r="C7" s="6"/>
      <c r="E7" s="7" t="s">
        <v>6</v>
      </c>
      <c r="F7" s="7"/>
    </row>
    <row r="8" s="11" customFormat="true" ht="55.95" hidden="false" customHeight="true" outlineLevel="0" collapsed="false">
      <c r="A8" s="8" t="s">
        <v>7</v>
      </c>
      <c r="B8" s="8" t="s">
        <v>8</v>
      </c>
      <c r="C8" s="8"/>
      <c r="D8" s="9" t="s">
        <v>9</v>
      </c>
      <c r="E8" s="10" t="s">
        <v>10</v>
      </c>
      <c r="F8" s="10" t="s">
        <v>11</v>
      </c>
      <c r="AMI8" s="1"/>
      <c r="AMJ8" s="2"/>
    </row>
    <row r="9" customFormat="false" ht="23.85" hidden="false" customHeight="true" outlineLevel="0" collapsed="false">
      <c r="A9" s="12" t="s">
        <v>12</v>
      </c>
      <c r="B9" s="13" t="s">
        <v>13</v>
      </c>
      <c r="C9" s="13"/>
      <c r="D9" s="14" t="n">
        <f aca="false">SUM(D10:D40)</f>
        <v>1452644.2</v>
      </c>
      <c r="E9" s="14" t="n">
        <f aca="false">SUM(E10:E40)</f>
        <v>1745513.1</v>
      </c>
      <c r="F9" s="15" t="n">
        <v>120.2</v>
      </c>
    </row>
    <row r="10" customFormat="false" ht="61.15" hidden="false" customHeight="true" outlineLevel="0" collapsed="false">
      <c r="A10" s="16" t="s">
        <v>14</v>
      </c>
      <c r="B10" s="17" t="s">
        <v>15</v>
      </c>
      <c r="C10" s="17"/>
      <c r="D10" s="18" t="n">
        <f aca="false">126848.9+25000-55100-50000-40000-6748.9</f>
        <v>0</v>
      </c>
      <c r="E10" s="18" t="n">
        <v>13108.2</v>
      </c>
      <c r="F10" s="19"/>
    </row>
    <row r="11" customFormat="false" ht="19.4" hidden="false" customHeight="true" outlineLevel="0" collapsed="false">
      <c r="A11" s="16" t="s">
        <v>16</v>
      </c>
      <c r="B11" s="17" t="s">
        <v>17</v>
      </c>
      <c r="C11" s="17"/>
      <c r="D11" s="18" t="n">
        <f aca="false">604323.1+35000+30900+52241.1+60200+15000</f>
        <v>797664.2</v>
      </c>
      <c r="E11" s="18" t="n">
        <v>1003287.5</v>
      </c>
      <c r="F11" s="19" t="n">
        <f aca="false">1.258*100</f>
        <v>125.8</v>
      </c>
    </row>
    <row r="12" customFormat="false" ht="22.35" hidden="false" customHeight="true" outlineLevel="0" collapsed="false">
      <c r="A12" s="20" t="s">
        <v>18</v>
      </c>
      <c r="B12" s="21" t="s">
        <v>19</v>
      </c>
      <c r="C12" s="21"/>
      <c r="D12" s="18" t="n">
        <v>3486.1</v>
      </c>
      <c r="E12" s="18" t="n">
        <v>3739.4</v>
      </c>
      <c r="F12" s="19" t="n">
        <v>107.3</v>
      </c>
    </row>
    <row r="13" customFormat="false" ht="22.35" hidden="false" customHeight="true" outlineLevel="0" collapsed="false">
      <c r="A13" s="20" t="s">
        <v>20</v>
      </c>
      <c r="B13" s="21"/>
      <c r="C13" s="21"/>
      <c r="D13" s="18"/>
      <c r="E13" s="18"/>
      <c r="F13" s="19"/>
    </row>
    <row r="14" customFormat="false" ht="22.35" hidden="false" customHeight="true" outlineLevel="0" collapsed="false">
      <c r="A14" s="20" t="s">
        <v>21</v>
      </c>
      <c r="B14" s="21"/>
      <c r="C14" s="21"/>
      <c r="D14" s="18"/>
      <c r="E14" s="18"/>
      <c r="F14" s="19"/>
    </row>
    <row r="15" customFormat="false" ht="22.35" hidden="false" customHeight="true" outlineLevel="0" collapsed="false">
      <c r="A15" s="20" t="s">
        <v>22</v>
      </c>
      <c r="B15" s="21"/>
      <c r="C15" s="21"/>
      <c r="D15" s="18"/>
      <c r="E15" s="18"/>
      <c r="F15" s="19"/>
    </row>
    <row r="16" customFormat="false" ht="37.3" hidden="false" customHeight="true" outlineLevel="0" collapsed="false">
      <c r="A16" s="16" t="s">
        <v>23</v>
      </c>
      <c r="B16" s="17" t="s">
        <v>24</v>
      </c>
      <c r="C16" s="17"/>
      <c r="D16" s="18" t="n">
        <f aca="false">228375+20000+10000+61125+25000+7507</f>
        <v>352007</v>
      </c>
      <c r="E16" s="18" t="n">
        <v>408941.1</v>
      </c>
      <c r="F16" s="19" t="n">
        <v>116.2</v>
      </c>
    </row>
    <row r="17" customFormat="false" ht="25.35" hidden="false" customHeight="true" outlineLevel="0" collapsed="false">
      <c r="A17" s="16" t="s">
        <v>25</v>
      </c>
      <c r="B17" s="17" t="s">
        <v>26</v>
      </c>
      <c r="C17" s="17"/>
      <c r="D17" s="18"/>
      <c r="E17" s="18" t="n">
        <v>202.9</v>
      </c>
      <c r="F17" s="19"/>
    </row>
    <row r="18" customFormat="false" ht="15" hidden="false" customHeight="true" outlineLevel="0" collapsed="false">
      <c r="A18" s="16" t="s">
        <v>27</v>
      </c>
      <c r="B18" s="17" t="s">
        <v>28</v>
      </c>
      <c r="C18" s="17"/>
      <c r="D18" s="18" t="n">
        <f aca="false">1930+1400+1233.9</f>
        <v>4563.9</v>
      </c>
      <c r="E18" s="18" t="n">
        <v>4984.5</v>
      </c>
      <c r="F18" s="19" t="n">
        <v>109.2</v>
      </c>
    </row>
    <row r="19" customFormat="false" ht="49.25" hidden="false" customHeight="true" outlineLevel="0" collapsed="false">
      <c r="A19" s="16" t="s">
        <v>29</v>
      </c>
      <c r="B19" s="17" t="s">
        <v>30</v>
      </c>
      <c r="C19" s="17"/>
      <c r="D19" s="18" t="n">
        <f aca="false">31802.3+4500</f>
        <v>36302.3</v>
      </c>
      <c r="E19" s="18" t="n">
        <v>31045.7</v>
      </c>
      <c r="F19" s="19" t="n">
        <v>85.5</v>
      </c>
    </row>
    <row r="20" customFormat="false" ht="15" hidden="false" customHeight="false" outlineLevel="0" collapsed="false">
      <c r="A20" s="22" t="s">
        <v>31</v>
      </c>
      <c r="B20" s="23" t="s">
        <v>32</v>
      </c>
      <c r="C20" s="23"/>
      <c r="D20" s="18" t="n">
        <f aca="false">25949.8-2000-600</f>
        <v>23349.8</v>
      </c>
      <c r="E20" s="18" t="n">
        <v>23390</v>
      </c>
      <c r="F20" s="19" t="n">
        <v>100.2</v>
      </c>
    </row>
    <row r="21" customFormat="false" ht="15" hidden="false" customHeight="false" outlineLevel="0" collapsed="false">
      <c r="A21" s="22" t="s">
        <v>33</v>
      </c>
      <c r="B21" s="23" t="s">
        <v>34</v>
      </c>
      <c r="C21" s="23"/>
      <c r="D21" s="18" t="n">
        <f aca="false">12628.1+1600</f>
        <v>14228.1</v>
      </c>
      <c r="E21" s="18" t="n">
        <v>24744.7</v>
      </c>
      <c r="F21" s="19" t="n">
        <v>173.9</v>
      </c>
    </row>
    <row r="22" customFormat="false" ht="53.7" hidden="false" customHeight="true" outlineLevel="0" collapsed="false">
      <c r="A22" s="22" t="s">
        <v>35</v>
      </c>
      <c r="B22" s="17" t="s">
        <v>36</v>
      </c>
      <c r="C22" s="17"/>
      <c r="D22" s="18" t="n">
        <f aca="false">6.8-1.7+0.1-1.8</f>
        <v>3.4</v>
      </c>
      <c r="E22" s="18" t="n">
        <v>3.3</v>
      </c>
      <c r="F22" s="19" t="n">
        <v>97.1</v>
      </c>
    </row>
    <row r="23" customFormat="false" ht="131.3" hidden="false" customHeight="true" outlineLevel="0" collapsed="false">
      <c r="A23" s="22" t="s">
        <v>37</v>
      </c>
      <c r="B23" s="17" t="s">
        <v>38</v>
      </c>
      <c r="C23" s="17"/>
      <c r="D23" s="18" t="n">
        <f aca="false">55935+20000+23844.7</f>
        <v>99779.7</v>
      </c>
      <c r="E23" s="18" t="n">
        <v>98480.7</v>
      </c>
      <c r="F23" s="19" t="n">
        <v>98.7</v>
      </c>
    </row>
    <row r="24" customFormat="false" ht="108.2" hidden="false" customHeight="true" outlineLevel="0" collapsed="false">
      <c r="A24" s="22" t="s">
        <v>39</v>
      </c>
      <c r="B24" s="17" t="s">
        <v>40</v>
      </c>
      <c r="C24" s="17"/>
      <c r="D24" s="18" t="n">
        <f aca="false">21830-4830</f>
        <v>17000</v>
      </c>
      <c r="E24" s="18" t="n">
        <v>24140</v>
      </c>
      <c r="F24" s="24" t="n">
        <v>142</v>
      </c>
    </row>
    <row r="25" customFormat="false" ht="89.55" hidden="false" customHeight="true" outlineLevel="0" collapsed="false">
      <c r="A25" s="25" t="s">
        <v>41</v>
      </c>
      <c r="B25" s="26" t="s">
        <v>42</v>
      </c>
      <c r="C25" s="26"/>
      <c r="D25" s="18"/>
      <c r="E25" s="18" t="n">
        <v>-1.3</v>
      </c>
      <c r="F25" s="24"/>
    </row>
    <row r="26" customFormat="false" ht="105.2" hidden="false" customHeight="true" outlineLevel="0" collapsed="false">
      <c r="A26" s="22" t="s">
        <v>43</v>
      </c>
      <c r="B26" s="17" t="s">
        <v>44</v>
      </c>
      <c r="C26" s="17"/>
      <c r="D26" s="18" t="n">
        <v>87</v>
      </c>
      <c r="E26" s="18" t="n">
        <v>133.6</v>
      </c>
      <c r="F26" s="19" t="n">
        <v>153.6</v>
      </c>
    </row>
    <row r="27" customFormat="false" ht="49.25" hidden="false" customHeight="true" outlineLevel="0" collapsed="false">
      <c r="A27" s="22" t="s">
        <v>45</v>
      </c>
      <c r="B27" s="17" t="s">
        <v>46</v>
      </c>
      <c r="C27" s="17"/>
      <c r="D27" s="18" t="n">
        <f aca="false">132-132+154.4</f>
        <v>154.4</v>
      </c>
      <c r="E27" s="18" t="n">
        <v>155.8</v>
      </c>
      <c r="F27" s="19" t="n">
        <v>100.9</v>
      </c>
    </row>
    <row r="28" customFormat="false" ht="192.5" hidden="false" customHeight="true" outlineLevel="0" collapsed="false">
      <c r="A28" s="22" t="s">
        <v>47</v>
      </c>
      <c r="B28" s="17" t="s">
        <v>48</v>
      </c>
      <c r="C28" s="17"/>
      <c r="D28" s="18"/>
      <c r="E28" s="18" t="n">
        <v>3.3</v>
      </c>
      <c r="F28" s="19"/>
    </row>
    <row r="29" customFormat="false" ht="152.2" hidden="false" customHeight="true" outlineLevel="0" collapsed="false">
      <c r="A29" s="22" t="s">
        <v>49</v>
      </c>
      <c r="B29" s="17" t="s">
        <v>50</v>
      </c>
      <c r="C29" s="17"/>
      <c r="D29" s="18" t="n">
        <f aca="false">65-35-0.7</f>
        <v>29.3</v>
      </c>
      <c r="E29" s="18" t="n">
        <v>57.8</v>
      </c>
      <c r="F29" s="19" t="n">
        <v>197.3</v>
      </c>
    </row>
    <row r="30" customFormat="false" ht="111.9" hidden="false" customHeight="true" outlineLevel="0" collapsed="false">
      <c r="A30" s="22" t="s">
        <v>51</v>
      </c>
      <c r="B30" s="17" t="s">
        <v>52</v>
      </c>
      <c r="C30" s="17"/>
      <c r="D30" s="18" t="n">
        <f aca="false">585+52.3</f>
        <v>637.3</v>
      </c>
      <c r="E30" s="18" t="n">
        <v>936.3</v>
      </c>
      <c r="F30" s="19" t="n">
        <v>146.9</v>
      </c>
    </row>
    <row r="31" customFormat="false" ht="25.35" hidden="false" customHeight="true" outlineLevel="0" collapsed="false">
      <c r="A31" s="25" t="s">
        <v>53</v>
      </c>
      <c r="B31" s="17" t="s">
        <v>54</v>
      </c>
      <c r="C31" s="17"/>
      <c r="D31" s="18" t="n">
        <f aca="false">1711.5+2000-310</f>
        <v>3401.5</v>
      </c>
      <c r="E31" s="18" t="n">
        <v>3510.9</v>
      </c>
      <c r="F31" s="19" t="n">
        <v>103.2</v>
      </c>
    </row>
    <row r="32" customFormat="false" ht="37.3" hidden="false" customHeight="true" outlineLevel="0" collapsed="false">
      <c r="A32" s="22" t="s">
        <v>55</v>
      </c>
      <c r="B32" s="17" t="s">
        <v>56</v>
      </c>
      <c r="C32" s="17"/>
      <c r="D32" s="18" t="n">
        <f aca="false">1031+150+384</f>
        <v>1565</v>
      </c>
      <c r="E32" s="18" t="n">
        <v>2072.7</v>
      </c>
      <c r="F32" s="19" t="n">
        <v>132.4</v>
      </c>
    </row>
    <row r="33" customFormat="false" ht="34.3" hidden="false" customHeight="true" outlineLevel="0" collapsed="false">
      <c r="A33" s="22" t="s">
        <v>57</v>
      </c>
      <c r="B33" s="17" t="s">
        <v>58</v>
      </c>
      <c r="C33" s="17"/>
      <c r="D33" s="18" t="n">
        <f aca="false">334+250-184</f>
        <v>400</v>
      </c>
      <c r="E33" s="18" t="n">
        <v>417.7</v>
      </c>
      <c r="F33" s="19" t="n">
        <v>104.4</v>
      </c>
    </row>
    <row r="34" customFormat="false" ht="127.6" hidden="false" customHeight="true" outlineLevel="0" collapsed="false">
      <c r="A34" s="16" t="s">
        <v>59</v>
      </c>
      <c r="B34" s="17" t="s">
        <v>60</v>
      </c>
      <c r="C34" s="17"/>
      <c r="D34" s="18"/>
      <c r="E34" s="18" t="n">
        <v>3.8</v>
      </c>
      <c r="F34" s="19"/>
    </row>
    <row r="35" customFormat="false" ht="85.05" hidden="false" customHeight="true" outlineLevel="0" collapsed="false">
      <c r="A35" s="25" t="s">
        <v>61</v>
      </c>
      <c r="B35" s="17" t="s">
        <v>62</v>
      </c>
      <c r="C35" s="17"/>
      <c r="D35" s="18" t="n">
        <f aca="false">15000+21500+17500+11000+15000</f>
        <v>80000</v>
      </c>
      <c r="E35" s="18" t="n">
        <v>86522.6</v>
      </c>
      <c r="F35" s="19" t="n">
        <v>108.2</v>
      </c>
    </row>
    <row r="36" customFormat="false" ht="69.4" hidden="false" customHeight="true" outlineLevel="0" collapsed="false">
      <c r="A36" s="16" t="s">
        <v>63</v>
      </c>
      <c r="B36" s="17" t="s">
        <v>64</v>
      </c>
      <c r="C36" s="17"/>
      <c r="D36" s="18" t="n">
        <f aca="false">3500+4500+2000</f>
        <v>10000</v>
      </c>
      <c r="E36" s="18" t="n">
        <v>9186.4</v>
      </c>
      <c r="F36" s="19" t="n">
        <v>91.9</v>
      </c>
    </row>
    <row r="37" customFormat="false" ht="136.55" hidden="false" customHeight="true" outlineLevel="0" collapsed="false">
      <c r="A37" s="16" t="s">
        <v>65</v>
      </c>
      <c r="B37" s="17" t="s">
        <v>66</v>
      </c>
      <c r="C37" s="17"/>
      <c r="D37" s="18" t="n">
        <f aca="false">900+1300+500+1280</f>
        <v>3980</v>
      </c>
      <c r="E37" s="18" t="n">
        <v>5327.4</v>
      </c>
      <c r="F37" s="19" t="n">
        <v>133.9</v>
      </c>
    </row>
    <row r="38" customFormat="false" ht="116.4" hidden="false" customHeight="true" outlineLevel="0" collapsed="false">
      <c r="A38" s="16" t="s">
        <v>67</v>
      </c>
      <c r="B38" s="17" t="s">
        <v>68</v>
      </c>
      <c r="C38" s="17"/>
      <c r="D38" s="18" t="n">
        <f aca="false">300-180</f>
        <v>120</v>
      </c>
      <c r="E38" s="18" t="n">
        <v>113.4</v>
      </c>
      <c r="F38" s="19" t="n">
        <v>94.5</v>
      </c>
    </row>
    <row r="39" customFormat="false" ht="25.35" hidden="false" customHeight="true" outlineLevel="0" collapsed="false">
      <c r="A39" s="16" t="s">
        <v>69</v>
      </c>
      <c r="B39" s="17" t="s">
        <v>70</v>
      </c>
      <c r="C39" s="17"/>
      <c r="D39" s="18" t="n">
        <v>3885.2</v>
      </c>
      <c r="E39" s="18" t="n">
        <v>4166</v>
      </c>
      <c r="F39" s="19" t="n">
        <v>107.2</v>
      </c>
    </row>
    <row r="40" customFormat="false" ht="49.25" hidden="false" customHeight="true" outlineLevel="0" collapsed="false">
      <c r="A40" s="25" t="s">
        <v>71</v>
      </c>
      <c r="B40" s="17" t="s">
        <v>72</v>
      </c>
      <c r="C40" s="17"/>
      <c r="D40" s="18"/>
      <c r="E40" s="18" t="n">
        <v>-3161.3</v>
      </c>
      <c r="F40" s="19"/>
    </row>
    <row r="41" customFormat="false" ht="26.1" hidden="false" customHeight="true" outlineLevel="0" collapsed="false">
      <c r="A41" s="12" t="s">
        <v>73</v>
      </c>
      <c r="B41" s="27" t="s">
        <v>74</v>
      </c>
      <c r="C41" s="27"/>
      <c r="D41" s="14" t="n">
        <f aca="false">D42+D47+D48-D49</f>
        <v>2710166.2</v>
      </c>
      <c r="E41" s="14" t="n">
        <f aca="false">E42+E47+E48-E49</f>
        <v>2693671.3</v>
      </c>
      <c r="F41" s="15" t="n">
        <v>99.4</v>
      </c>
    </row>
    <row r="42" customFormat="false" ht="37.3" hidden="false" customHeight="true" outlineLevel="0" collapsed="false">
      <c r="A42" s="16" t="s">
        <v>75</v>
      </c>
      <c r="B42" s="17" t="s">
        <v>76</v>
      </c>
      <c r="C42" s="17"/>
      <c r="D42" s="18" t="n">
        <f aca="false">D43+D44+D45+D46</f>
        <v>2701714.8</v>
      </c>
      <c r="E42" s="18" t="n">
        <f aca="false">E43+E44+E45+E46</f>
        <v>2677448.5</v>
      </c>
      <c r="F42" s="19" t="n">
        <v>99.1</v>
      </c>
    </row>
    <row r="43" customFormat="false" ht="25.35" hidden="false" customHeight="true" outlineLevel="0" collapsed="false">
      <c r="A43" s="16" t="s">
        <v>77</v>
      </c>
      <c r="B43" s="17" t="s">
        <v>78</v>
      </c>
      <c r="C43" s="17"/>
      <c r="D43" s="28" t="n">
        <v>192578.1</v>
      </c>
      <c r="E43" s="18" t="n">
        <v>192578.1</v>
      </c>
      <c r="F43" s="24" t="n">
        <v>100</v>
      </c>
    </row>
    <row r="44" customFormat="false" ht="49.25" hidden="false" customHeight="true" outlineLevel="0" collapsed="false">
      <c r="A44" s="16" t="s">
        <v>79</v>
      </c>
      <c r="B44" s="17" t="s">
        <v>80</v>
      </c>
      <c r="C44" s="17"/>
      <c r="D44" s="18" t="n">
        <v>472579.7</v>
      </c>
      <c r="E44" s="18" t="n">
        <v>453001</v>
      </c>
      <c r="F44" s="19" t="n">
        <v>95.9</v>
      </c>
    </row>
    <row r="45" customFormat="false" ht="25.35" hidden="false" customHeight="true" outlineLevel="0" collapsed="false">
      <c r="A45" s="16" t="s">
        <v>81</v>
      </c>
      <c r="B45" s="17" t="s">
        <v>82</v>
      </c>
      <c r="C45" s="17"/>
      <c r="D45" s="18" t="n">
        <v>1999613.5</v>
      </c>
      <c r="E45" s="18" t="n">
        <v>1994926.1</v>
      </c>
      <c r="F45" s="19" t="n">
        <v>99.8</v>
      </c>
    </row>
    <row r="46" customFormat="false" ht="15" hidden="false" customHeight="true" outlineLevel="0" collapsed="false">
      <c r="A46" s="16" t="s">
        <v>83</v>
      </c>
      <c r="B46" s="17" t="s">
        <v>84</v>
      </c>
      <c r="C46" s="17"/>
      <c r="D46" s="18" t="n">
        <f aca="false">27170+9773.5</f>
        <v>36943.5</v>
      </c>
      <c r="E46" s="18" t="n">
        <v>36943.3</v>
      </c>
      <c r="F46" s="24" t="n">
        <v>100</v>
      </c>
    </row>
    <row r="47" customFormat="false" ht="57.45" hidden="false" customHeight="true" outlineLevel="0" collapsed="false">
      <c r="A47" s="25" t="s">
        <v>85</v>
      </c>
      <c r="B47" s="26" t="s">
        <v>86</v>
      </c>
      <c r="C47" s="26"/>
      <c r="D47" s="18" t="n">
        <v>1255.8</v>
      </c>
      <c r="E47" s="18" t="n">
        <v>1255.8</v>
      </c>
      <c r="F47" s="24" t="n">
        <v>100</v>
      </c>
    </row>
    <row r="48" customFormat="false" ht="116.4" hidden="false" customHeight="true" outlineLevel="0" collapsed="false">
      <c r="A48" s="16" t="s">
        <v>87</v>
      </c>
      <c r="B48" s="26" t="s">
        <v>88</v>
      </c>
      <c r="C48" s="26"/>
      <c r="D48" s="18" t="n">
        <v>21159</v>
      </c>
      <c r="E48" s="18" t="n">
        <v>28930.4</v>
      </c>
      <c r="F48" s="19" t="n">
        <v>136.7</v>
      </c>
    </row>
    <row r="49" customFormat="false" ht="64.9" hidden="false" customHeight="true" outlineLevel="0" collapsed="false">
      <c r="A49" s="16" t="s">
        <v>89</v>
      </c>
      <c r="B49" s="17" t="s">
        <v>90</v>
      </c>
      <c r="C49" s="17"/>
      <c r="D49" s="18" t="n">
        <v>13963.4</v>
      </c>
      <c r="E49" s="18" t="n">
        <v>13963.4</v>
      </c>
      <c r="F49" s="24" t="n">
        <v>100</v>
      </c>
    </row>
    <row r="50" customFormat="false" ht="24" hidden="false" customHeight="true" outlineLevel="0" collapsed="false">
      <c r="A50" s="29"/>
      <c r="B50" s="30" t="s">
        <v>91</v>
      </c>
      <c r="C50" s="30"/>
      <c r="D50" s="14" t="n">
        <f aca="false">D41+D9</f>
        <v>4162810.4</v>
      </c>
      <c r="E50" s="14" t="n">
        <f aca="false">E41+E9</f>
        <v>4439184.4</v>
      </c>
      <c r="F50" s="15" t="n">
        <v>106.6</v>
      </c>
    </row>
    <row r="51" customFormat="false" ht="15" hidden="false" customHeight="false" outlineLevel="0" collapsed="false">
      <c r="A51" s="6"/>
      <c r="B51" s="6"/>
      <c r="C51" s="6"/>
      <c r="D51" s="31"/>
      <c r="E51" s="6"/>
      <c r="F51" s="6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0">
    <mergeCell ref="C1:F1"/>
    <mergeCell ref="C2:F2"/>
    <mergeCell ref="C3:F3"/>
    <mergeCell ref="C4:F4"/>
    <mergeCell ref="A5:F5"/>
    <mergeCell ref="A6:F6"/>
    <mergeCell ref="E7:F7"/>
    <mergeCell ref="B8:C8"/>
    <mergeCell ref="B9:C9"/>
    <mergeCell ref="B10:C10"/>
    <mergeCell ref="B11:C11"/>
    <mergeCell ref="B12:C15"/>
    <mergeCell ref="D12:D15"/>
    <mergeCell ref="E12:E15"/>
    <mergeCell ref="F12:F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</mergeCells>
  <printOptions headings="false" gridLines="false" gridLinesSet="true" horizontalCentered="false" verticalCentered="false"/>
  <pageMargins left="1.10208333333333" right="0.39375" top="0.6" bottom="0.472222222222222" header="0.433333333333333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934</TotalTime>
  <Application>LibreOffice/7.2.1.2$Windows_x86 LibreOffice_project/87b77fad49947c1441b67c559c339af8f3517e22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dcterms:modified xsi:type="dcterms:W3CDTF">2025-06-25T15:18:39Z</dcterms:modified>
  <cp:revision>247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